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omments/comment1.xml" ContentType="application/vnd.openxmlformats-officedocument.spreadsheetml.comments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240" yWindow="15" windowWidth="16095" windowHeight="9660" tabRatio="600" firstSheet="0" activeTab="0" autoFilterDateGrouping="1"/>
  </bookViews>
  <sheets>
    <sheet xmlns:r="http://schemas.openxmlformats.org/officeDocument/2006/relationships" name="Calculator" sheetId="1" state="visible" r:id="rId1"/>
    <sheet xmlns:r="http://schemas.openxmlformats.org/officeDocument/2006/relationships" name="About &amp; Offer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$#,##0.00"/>
  </numFmts>
  <fonts count="7">
    <font>
      <name val="Calibri"/>
      <family val="2"/>
      <color theme="1"/>
      <sz val="11"/>
      <scheme val="minor"/>
    </font>
    <font>
      <name val="Calibri"/>
      <family val="2"/>
      <color theme="10"/>
      <sz val="11"/>
      <u val="single"/>
    </font>
    <font>
      <name val="Calibri"/>
      <family val="2"/>
      <b val="1"/>
      <color rgb="FFFFFFFF"/>
      <sz val="14"/>
      <scheme val="minor"/>
    </font>
    <font>
      <name val="Calibri"/>
      <family val="2"/>
      <b val="1"/>
      <color theme="1"/>
      <sz val="11"/>
      <scheme val="minor"/>
    </font>
    <font>
      <name val="Calibri"/>
      <family val="2"/>
      <b val="1"/>
      <color rgb="FFFFFFFF"/>
      <sz val="11"/>
      <scheme val="minor"/>
    </font>
    <font>
      <name val="Calibri"/>
      <family val="2"/>
      <i val="1"/>
      <color rgb="FF555555"/>
      <sz val="11"/>
      <scheme val="minor"/>
    </font>
    <font>
      <b val="1"/>
      <color rgb="00006100"/>
    </font>
  </fonts>
  <fills count="6">
    <fill>
      <patternFill/>
    </fill>
    <fill>
      <patternFill patternType="gray125"/>
    </fill>
    <fill>
      <patternFill patternType="solid">
        <fgColor rgb="FF1F4E78"/>
        <bgColor indexed="64"/>
      </patternFill>
    </fill>
    <fill>
      <patternFill patternType="solid">
        <fgColor rgb="FFDFEAF4"/>
        <bgColor indexed="64"/>
      </patternFill>
    </fill>
    <fill>
      <patternFill patternType="solid">
        <fgColor rgb="FF2E75B6"/>
        <bgColor indexed="64"/>
      </patternFill>
    </fill>
    <fill>
      <patternFill patternType="solid">
        <fgColor rgb="00FFF9C4"/>
        <bgColor rgb="00FFF9C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Alignment="1" applyProtection="1">
      <alignment vertical="top"/>
      <protection locked="0" hidden="0"/>
    </xf>
  </cellStyleXfs>
  <cellXfs count="20">
    <xf numFmtId="0" fontId="0" fillId="0" borderId="0" pivotButton="0" quotePrefix="0" xfId="0"/>
    <xf numFmtId="0" fontId="1" fillId="0" borderId="0" pivotButton="0" quotePrefix="0" xfId="1"/>
    <xf numFmtId="0" fontId="2" fillId="2" borderId="0" applyAlignment="1" pivotButton="0" quotePrefix="0" xfId="0">
      <alignment horizontal="center" vertical="center"/>
    </xf>
    <xf numFmtId="0" fontId="3" fillId="3" borderId="0" pivotButton="0" quotePrefix="0" xfId="0"/>
    <xf numFmtId="164" fontId="0" fillId="0" borderId="0" pivotButton="0" quotePrefix="0" xfId="0"/>
    <xf numFmtId="10" fontId="0" fillId="0" borderId="0" pivotButton="0" quotePrefix="0" xfId="0"/>
    <xf numFmtId="4" fontId="0" fillId="0" borderId="0" pivotButton="0" quotePrefix="0" xfId="0"/>
    <xf numFmtId="0" fontId="4" fillId="4" borderId="0" applyAlignment="1" pivotButton="0" quotePrefix="0" xfId="0">
      <alignment horizontal="center"/>
    </xf>
    <xf numFmtId="0" fontId="5" fillId="0" borderId="0" pivotButton="0" quotePrefix="0" xfId="0"/>
    <xf numFmtId="10" fontId="0" fillId="0" borderId="0" pivotButton="0" quotePrefix="0" xfId="0"/>
    <xf numFmtId="4" fontId="0" fillId="0" borderId="0" pivotButton="0" quotePrefix="0" xfId="0"/>
    <xf numFmtId="164" fontId="0" fillId="0" borderId="0" applyProtection="1" pivotButton="0" quotePrefix="0" xfId="0">
      <protection locked="0" hidden="0"/>
    </xf>
    <xf numFmtId="10" fontId="0" fillId="0" borderId="0" applyProtection="1" pivotButton="0" quotePrefix="0" xfId="0">
      <protection locked="0" hidden="0"/>
    </xf>
    <xf numFmtId="0" fontId="0" fillId="0" borderId="0" applyProtection="1" pivotButton="0" quotePrefix="0" xfId="0">
      <protection locked="0" hidden="0"/>
    </xf>
    <xf numFmtId="4" fontId="0" fillId="0" borderId="0" applyProtection="1" pivotButton="0" quotePrefix="0" xfId="0">
      <protection locked="0" hidden="0"/>
    </xf>
    <xf numFmtId="164" fontId="0" fillId="5" borderId="0" applyProtection="1" pivotButton="0" quotePrefix="0" xfId="0">
      <protection locked="0" hidden="0"/>
    </xf>
    <xf numFmtId="10" fontId="0" fillId="5" borderId="0" applyProtection="1" pivotButton="0" quotePrefix="0" xfId="0">
      <protection locked="0" hidden="0"/>
    </xf>
    <xf numFmtId="0" fontId="0" fillId="5" borderId="0" applyProtection="1" pivotButton="0" quotePrefix="0" xfId="0">
      <protection locked="0" hidden="0"/>
    </xf>
    <xf numFmtId="4" fontId="0" fillId="5" borderId="0" applyProtection="1" pivotButton="0" quotePrefix="0" xfId="0">
      <protection locked="0" hidden="0"/>
    </xf>
    <xf numFmtId="0" fontId="6" fillId="0" borderId="0" pivotButton="0" quotePrefix="0" xfId="0"/>
  </cellXfs>
  <cellStyles count="2">
    <cellStyle name="Normal" xfId="0" builtinId="0"/>
    <cellStyle name="Hyperlink" xfId="1" builtinId="8"/>
  </cellStyles>
  <dxfs count="1">
    <dxf>
      <fill>
        <patternFill patternType="solid">
          <fgColor rgb="00FFCDD2"/>
          <bgColor rgb="00FFCDD2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comments/comment1.xml><?xml version="1.0" encoding="utf-8"?>
<comments xmlns="http://schemas.openxmlformats.org/spreadsheetml/2006/main">
  <authors>
    <author>CryptoWaves</author>
  </authors>
  <commentList>
    <comment ref="B5" authorId="0" shapeId="0">
      <text>
        <t>Enter your value here. This field is editable.</t>
      </text>
    </comment>
    <comment ref="B6" authorId="0" shapeId="0">
      <text>
        <t>Enter your value here. This field is editable.</t>
      </text>
    </comment>
    <comment ref="B7" authorId="0" shapeId="0">
      <text>
        <t>Enter your value here. This field is editable.</t>
      </text>
    </comment>
    <comment ref="B8" authorId="0" shapeId="0">
      <text>
        <t>Enter your value here. This field is editable.</t>
      </text>
    </comment>
    <comment ref="B9" authorId="0" shapeId="0">
      <text>
        <t>Enter your value here. This field is editable.</t>
      </text>
    </comment>
    <comment ref="B10" authorId="0" shapeId="0">
      <text>
        <t>Enter your value here. This field is editable.</t>
      </text>
    </comment>
    <comment ref="B11" authorId="0" shapeId="0">
      <text>
        <t>Enter your value here. This field is editable.</t>
      </text>
    </comment>
    <comment ref="B12" authorId="0" shapeId="0">
      <text>
        <t>Enter your value here. This field is editable.</t>
      </text>
    </comment>
  </commentList>
</comment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cryptowaves.co.uk" TargetMode="External" Id="rId1"/><Relationship Type="http://schemas.openxmlformats.org/officeDocument/2006/relationships/hyperlink" Target="https://cryptowaves.co.uk/tools" TargetMode="External" Id="rId2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_rels/sheet2.xml.rels><Relationships xmlns="http://schemas.openxmlformats.org/package/2006/relationships"><Relationship Type="http://schemas.openxmlformats.org/officeDocument/2006/relationships/hyperlink" Target="https://cryptowaves.co.uk" TargetMode="External" Id="rId1"/><Relationship Type="http://schemas.openxmlformats.org/officeDocument/2006/relationships/hyperlink" Target="https://cryptowaves.co.uk/tools" TargetMode="Externa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9"/>
  <sheetViews>
    <sheetView tabSelected="1" workbookViewId="0">
      <selection activeCell="A1" sqref="A1"/>
    </sheetView>
  </sheetViews>
  <sheetFormatPr baseColWidth="8" defaultRowHeight="15"/>
  <cols>
    <col width="34.7109375" customWidth="1" min="1" max="1"/>
    <col width="18.7109375" customWidth="1" min="2" max="2"/>
    <col width="34.7109375" customWidth="1" min="4" max="4"/>
    <col width="18.7109375" customWidth="1" min="5" max="5"/>
  </cols>
  <sheetData>
    <row r="1">
      <c r="A1" s="1" t="inlineStr">
        <is>
          <t>CryptoWaves.co.uk</t>
        </is>
      </c>
    </row>
    <row r="2"/>
    <row r="4">
      <c r="A4" s="3" t="inlineStr">
        <is>
          <t>INPUTS</t>
        </is>
      </c>
      <c r="D4" s="3" t="inlineStr">
        <is>
          <t>RESULTS</t>
        </is>
      </c>
    </row>
    <row r="5">
      <c r="A5" t="inlineStr">
        <is>
          <t>Account Balance</t>
        </is>
      </c>
      <c r="B5" s="15" t="n">
        <v>10000</v>
      </c>
      <c r="D5" t="inlineStr">
        <is>
          <t>Risk Amount</t>
        </is>
      </c>
      <c r="E5" s="4">
        <f>$B$5*$B$6</f>
        <v/>
      </c>
    </row>
    <row r="6">
      <c r="A6" t="inlineStr">
        <is>
          <t>Risk Percentage</t>
        </is>
      </c>
      <c r="B6" s="16" t="n">
        <v>0.02</v>
      </c>
      <c r="D6" t="inlineStr">
        <is>
          <t>Per-Unit Risk</t>
        </is>
      </c>
      <c r="E6" s="10">
        <f>IF($B$7="Long",$B$8-$B$9,$B$9-$B$8)</f>
        <v/>
      </c>
    </row>
    <row r="7">
      <c r="A7" t="inlineStr">
        <is>
          <t>Trade Direction (Long/Short)</t>
        </is>
      </c>
      <c r="B7" s="17" t="inlineStr">
        <is>
          <t>Long</t>
        </is>
      </c>
      <c r="D7" t="inlineStr">
        <is>
          <t>Position Size (units)</t>
        </is>
      </c>
      <c r="E7" s="10">
        <f>$E$5/MAX(1e-12,$E$6 + 2*$B$11*$B$8)</f>
        <v/>
      </c>
    </row>
    <row r="8">
      <c r="A8" t="inlineStr">
        <is>
          <t>Entry Price</t>
        </is>
      </c>
      <c r="B8" s="18" t="n">
        <v>100</v>
      </c>
      <c r="D8" t="inlineStr">
        <is>
          <t>Position Value</t>
        </is>
      </c>
      <c r="E8" s="4">
        <f>$E$7*$B$8</f>
        <v/>
      </c>
    </row>
    <row r="9">
      <c r="A9" t="inlineStr">
        <is>
          <t>Stop Loss Price</t>
        </is>
      </c>
      <c r="B9" s="18" t="n">
        <v>95</v>
      </c>
      <c r="D9" t="inlineStr">
        <is>
          <t>Margin Required</t>
        </is>
      </c>
      <c r="E9" s="4">
        <f>$E$8/MAX(1,$B$12)</f>
        <v/>
      </c>
    </row>
    <row r="10">
      <c r="A10" t="inlineStr">
        <is>
          <t>Take Profit Price (optional)</t>
        </is>
      </c>
      <c r="B10" s="18" t="n">
        <v>110</v>
      </c>
      <c r="D10" t="inlineStr">
        <is>
          <t>Potential Profit (if TP set)</t>
        </is>
      </c>
      <c r="E10" s="4">
        <f>IF($B$10&gt;0,$E$7*IF($B$7="Long",$B$10-$B$8,$B$8-$B$10) - 2*$B$11*$E$8,"")</f>
        <v/>
      </c>
    </row>
    <row r="11">
      <c r="A11" t="inlineStr">
        <is>
          <t>Fee % (per side)</t>
        </is>
      </c>
      <c r="B11" s="16" t="n">
        <v>0.001</v>
      </c>
      <c r="D11" t="inlineStr">
        <is>
          <t>Risk:Reward Ratio</t>
        </is>
      </c>
      <c r="E11" s="10">
        <f>IFERROR($E$10/$E$5,"")</f>
        <v/>
      </c>
    </row>
    <row r="12">
      <c r="A12" t="inlineStr">
        <is>
          <t>Leverage (x)</t>
        </is>
      </c>
      <c r="B12" s="18" t="n">
        <v>1</v>
      </c>
      <c r="D12" t="inlineStr">
        <is>
          <t>Round-trip Fees (est.)</t>
        </is>
      </c>
      <c r="E12" s="4">
        <f>2*$B$11*$E$8</f>
        <v/>
      </c>
    </row>
    <row r="13">
      <c r="D13" t="inlineStr">
        <is>
          <t>Warnings</t>
        </is>
      </c>
      <c r="E13">
        <f>IF($E$6&lt;=0,"Check stop vs entry for chosen direction. ","") &amp; IF($E$8&gt;$B$5*$B$12,"Insufficient buying power for leverage. ","") &amp; IF($E$7&lt;=0,"Position size not computable. ","")</f>
        <v/>
      </c>
    </row>
    <row r="14">
      <c r="D14" t="inlineStr">
        <is>
          <t>Detailed Warnings</t>
        </is>
      </c>
      <c r="E14" s="19">
        <f>IF(TEXTJOIN(" | ",TRUE,IF(AND($B$7="Long",$B$9&gt;=$B$8),"Stop loss must be BELOW entry for Long trades",""),IF(AND($B$7="Short",$B$9&lt;=$B$8),"Stop loss must be ABOVE entry for Short trades",""),IF($B$6&gt;0.10,"Risk % is high. Consider lowering it.",""))="", "All good", TEXTJOIN(" | ",TRUE,IF(AND($B$7="Long",$B$9&gt;=$B$8),"Stop loss must be BELOW entry for Long trades",""),IF(AND($B$7="Short",$B$9&lt;=$B$8),"Stop loss must be ABOVE entry for Short trades",""),IF($B$6&gt;0.10,"Risk % is high. Consider lowering it.","")))</f>
        <v/>
      </c>
    </row>
    <row r="15">
      <c r="A15" s="1" t="inlineStr">
        <is>
          <t>Visit CryptoWaves Tools</t>
        </is>
      </c>
    </row>
    <row r="17">
      <c r="A17" s="8" t="inlineStr">
        <is>
          <t>Notes:</t>
        </is>
      </c>
    </row>
    <row r="18">
      <c r="A18" s="8" t="inlineStr">
        <is>
          <t>Position size uses Risk / (Per-Unit Risk + 2*Fee%*Entry) so a stop-out (incl. fees) ≈ Risk Amount.</t>
        </is>
      </c>
    </row>
    <row r="19">
      <c r="A19" s="8" t="inlineStr">
        <is>
          <t>Generated: 2025-08-14 12:10 UTC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443"/>
  <mergeCells count="2">
    <mergeCell ref="A1:E2"/>
    <mergeCell ref="A15:E15"/>
  </mergeCells>
  <conditionalFormatting sqref="B6">
    <cfRule type="cellIs" priority="1" operator="greaterThan" dxfId="0">
      <formula>0.10</formula>
    </cfRule>
  </conditionalFormatting>
  <conditionalFormatting sqref="B9">
    <cfRule type="expression" priority="2" dxfId="0">
      <formula>AND($B$7="Long",$B$9&gt;=$B$8)</formula>
    </cfRule>
    <cfRule type="expression" priority="3" dxfId="0">
      <formula>AND($B$7="Short",$B$9&lt;=$B$8)</formula>
    </cfRule>
  </conditionalFormatting>
  <dataValidations count="1">
    <dataValidation sqref="B7" showErrorMessage="1" showInputMessage="1" allowBlank="1" type="list">
      <formula1>"Long,Short"</formula1>
    </dataValidation>
  </dataValidations>
  <hyperlinks>
    <hyperlink xmlns:r="http://schemas.openxmlformats.org/officeDocument/2006/relationships" ref="A1" tooltip="Visit our website" r:id="rId1"/>
    <hyperlink xmlns:r="http://schemas.openxmlformats.org/officeDocument/2006/relationships" ref="A15" tooltip="More free calculators and trading tools" r:id="rId2"/>
  </hyperlinks>
  <pageMargins left="0.7" right="0.7" top="0.75" bottom="0.75" header="0.3" footer="0.3"/>
  <legacyDrawing xmlns:r="http://schemas.openxmlformats.org/officeDocument/2006/relationships" r:id="anysvml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80.7109375" customWidth="1" min="1" max="1"/>
  </cols>
  <sheetData>
    <row r="1">
      <c r="A1" s="2" t="inlineStr">
        <is>
          <t>About CryptoWaves.co.uk</t>
        </is>
      </c>
    </row>
    <row r="3">
      <c r="A3" s="8" t="inlineStr">
        <is>
          <t>CryptoWaves.co.uk offers free and premium tools for crypto traders, including calculators, profit trackers, and market analysis.</t>
        </is>
      </c>
    </row>
    <row r="5">
      <c r="A5" s="1" t="inlineStr">
        <is>
          <t>Visit CryptoWaves.co.uk</t>
        </is>
      </c>
    </row>
    <row r="6">
      <c r="A6" s="1" t="inlineStr">
        <is>
          <t>Explore All Free Tools</t>
        </is>
      </c>
    </row>
    <row r="8">
      <c r="A8" s="3" t="inlineStr">
        <is>
          <t>Special Offer:</t>
        </is>
      </c>
    </row>
    <row r="9">
      <c r="A9" s="8" t="inlineStr">
        <is>
          <t>Get 20% off our Premium Trading Strategies — Use Code: WAVES20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443"/>
  <hyperlinks>
    <hyperlink xmlns:r="http://schemas.openxmlformats.org/officeDocument/2006/relationships" ref="A5" tooltip="Go to our homepage" r:id="rId1"/>
    <hyperlink xmlns:r="http://schemas.openxmlformats.org/officeDocument/2006/relationships" ref="A6" tooltip="Free calculators and trading tools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2025-08-14T12:10:31Z</dcterms:created>
  <dcterms:modified xmlns:dcterms="http://purl.org/dc/terms/" xmlns:xsi="http://www.w3.org/2001/XMLSchema-instance" xsi:type="dcterms:W3CDTF">2025-08-14T12:10:31Z</dcterms:modified>
</cp:coreProperties>
</file>